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подпись'!$11:$12</definedName>
  </definedNames>
  <calcPr fullCalcOnLoad="1"/>
</workbook>
</file>

<file path=xl/sharedStrings.xml><?xml version="1.0" encoding="utf-8"?>
<sst xmlns="http://schemas.openxmlformats.org/spreadsheetml/2006/main" count="170" uniqueCount="164">
  <si>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</si>
  <si>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</si>
  <si>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</si>
  <si>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</si>
  <si>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</si>
  <si>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</si>
  <si>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</si>
  <si>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</si>
  <si>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</si>
  <si>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</si>
  <si>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</si>
  <si>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</si>
  <si>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</si>
  <si>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</si>
  <si>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</si>
  <si>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</si>
  <si>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</si>
  <si>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</si>
  <si>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</si>
  <si>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</si>
  <si>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</si>
  <si>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</si>
  <si>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</si>
  <si>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</si>
  <si>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</si>
  <si>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</si>
  <si>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</si>
  <si>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</si>
  <si>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</si>
  <si>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</si>
  <si>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</si>
  <si>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</si>
  <si>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</si>
  <si>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</si>
  <si>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</si>
  <si>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</si>
  <si>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</si>
  <si>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</si>
  <si>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</si>
  <si>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</si>
  <si>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</si>
  <si>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</si>
  <si>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</si>
  <si>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</si>
  <si>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</si>
  <si>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</si>
  <si>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</si>
  <si>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</si>
  <si>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</si>
  <si>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</si>
  <si>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</si>
  <si>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</si>
  <si>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</si>
  <si>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</si>
  <si>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</si>
  <si>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</si>
  <si>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</si>
  <si>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</si>
  <si>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</si>
  <si>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</si>
  <si>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</si>
  <si>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</si>
  <si>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</si>
  <si>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</si>
  <si>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</si>
  <si>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</si>
  <si>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</si>
  <si>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</si>
  <si>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</si>
  <si>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</si>
  <si>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</si>
  <si>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</si>
  <si>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</si>
  <si>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</si>
  <si>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</si>
  <si>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</si>
  <si>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</si>
  <si>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</si>
  <si>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</si>
  <si>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</si>
  <si>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</si>
  <si>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</si>
  <si>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</si>
  <si>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</si>
  <si>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</si>
  <si>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</si>
  <si>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</si>
  <si>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</si>
  <si>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</si>
  <si>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</si>
  <si>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</si>
  <si>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</si>
  <si>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</si>
  <si>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</si>
  <si>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</si>
  <si>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</si>
  <si>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</si>
  <si>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</si>
  <si>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</si>
  <si>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</si>
  <si>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</si>
  <si>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</si>
  <si>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</si>
  <si>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</si>
  <si>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</si>
  <si>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</si>
  <si>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</si>
  <si>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</si>
  <si>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</si>
  <si>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</si>
  <si>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</si>
  <si>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</si>
  <si>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</si>
  <si>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</si>
  <si>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>0703</t>
  </si>
  <si>
    <t>Начальное профессиональное образование</t>
  </si>
  <si>
    <t>0105</t>
  </si>
  <si>
    <t>Судебная система</t>
  </si>
  <si>
    <t xml:space="preserve">Источники финансирования дефицита бюджета </t>
  </si>
  <si>
    <t xml:space="preserve">             в 3,8 р.б.</t>
  </si>
  <si>
    <t>Наименование категории работников</t>
  </si>
  <si>
    <t>Муниципальные служащие</t>
  </si>
  <si>
    <t>Приложение №1</t>
  </si>
  <si>
    <t>Приложение №2</t>
  </si>
  <si>
    <t>1 00 00000 00 0000 000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</si>
  <si>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</si>
  <si>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</si>
  <si>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</si>
  <si>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</si>
  <si>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</si>
  <si>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1 05 02000 00 0000 110</t>
  </si>
  <si>
    <t>1 05 03000 00 0000 110</t>
  </si>
  <si>
    <t>1 05 04000 02 0000 110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</si>
  <si>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</si>
  <si>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</si>
  <si>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</si>
  <si>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Неналоговые доходы</t>
  </si>
  <si>
    <t>1 11 05010 00 0000 120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</si>
  <si>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</si>
  <si>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</si>
  <si>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</si>
  <si>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</si>
  <si>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</si>
  <si>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</si>
  <si>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</si>
  <si>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</si>
  <si>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2 19 00000 00 0000 000</t>
  </si>
  <si>
    <t>доходы,получаемые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</si>
  <si>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</si>
  <si>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бюджетных и автономных учреждений)</t>
  </si>
  <si>
    <t>0406</t>
  </si>
  <si>
    <t>Водное хозяйство</t>
  </si>
  <si>
    <t>Работники муниципальных учреждений</t>
  </si>
  <si>
    <t>Бюджетные назначения на 2020 год</t>
  </si>
  <si>
    <t>% исполнения 2020 года к 2019 году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</si>
  <si>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</si>
  <si>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</si>
  <si>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Кассовое исполнение
 за   январь- июнь 2019 год</t>
  </si>
  <si>
    <t>Кассовое исполнение
 за  январь-июнь 2020 года</t>
  </si>
  <si>
    <t>Сведения об исполнении бюджета Турковского муниципального  района Саратовской области 
за  6 месяцев 2020 года</t>
  </si>
  <si>
    <t xml:space="preserve">И.о. главы Турковского муниципального района                                                                                                           В.С. Бережной
</t>
  </si>
  <si>
    <t>Сведения о численности муниципальных служащих, работников подведомственных муниципальных учреждений и затратах на их денежное содержание (приложение 1) и исполнении бюджета Турковского муниципального района (приложение 2) за 1 полугодие 2020 года. (Постановление Главы администрации Турковского муниципального района от 11.08.2008г.№417)</t>
  </si>
  <si>
    <t>Среднесписочная численность работников за 1 полугодие 2020 года, человек</t>
  </si>
  <si>
    <t>Кассовые расходы на заработную плату и начисления на нее за 1 полугодие 2020 года (тыс.руб)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</si>
</sst>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39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justify" wrapText="1" indent="3"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left" wrapText="1" indent="3" readingOrder="1"/>
    </xf>
    <xf numFmtId="0" fontId="0" fillId="33" borderId="10" xfId="0" applyFont="1" applyFill="1" applyBorder="1" applyAlignment="1">
      <alignment horizontal="left" wrapText="1" indent="3"/>
    </xf>
    <xf numFmtId="173" fontId="0" fillId="33" borderId="10" xfId="0" applyNumberFormat="1" applyFill="1" applyBorder="1" applyAlignment="1">
      <alignment horizontal="left" wrapText="1" indent="3" readingOrder="1"/>
    </xf>
    <xf numFmtId="173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7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 indent="3"/>
    </xf>
    <xf numFmtId="49" fontId="0" fillId="0" borderId="10" xfId="0" applyNumberFormat="1" applyBorder="1" applyAlignment="1">
      <alignment horizontal="center"/>
    </xf>
    <xf numFmtId="172" fontId="2" fillId="33" borderId="10" xfId="0" applyNumberFormat="1" applyFont="1" applyFill="1" applyBorder="1" applyAlignment="1">
      <alignment vertical="top" wrapText="1"/>
    </xf>
    <xf numFmtId="172" fontId="0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justify" wrapText="1" indent="3"/>
    </xf>
    <xf numFmtId="0" fontId="2" fillId="33" borderId="10" xfId="0" applyFont="1" applyFill="1" applyBorder="1" applyAlignment="1">
      <alignment horizontal="left" vertical="justify" wrapText="1" indent="3"/>
    </xf>
    <xf numFmtId="0" fontId="2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 readingOrder="1"/>
    </xf>
    <xf numFmtId="0" fontId="2" fillId="33" borderId="10" xfId="0" applyFont="1" applyFill="1" applyBorder="1" applyAlignment="1">
      <alignment horizontal="left" vertical="top" wrapText="1" indent="3"/>
    </xf>
    <xf numFmtId="0" fontId="0" fillId="33" borderId="10" xfId="0" applyFont="1" applyFill="1" applyBorder="1" applyAlignment="1">
      <alignment horizontal="left" vertical="top" wrapText="1" indent="3"/>
    </xf>
    <xf numFmtId="0" fontId="2" fillId="33" borderId="10" xfId="0" applyFont="1" applyFill="1" applyBorder="1" applyAlignment="1">
      <alignment horizontal="left" wrapText="1" indent="3"/>
    </xf>
    <xf numFmtId="172" fontId="0" fillId="0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="110" zoomScaleNormal="110" zoomScalePageLayoutView="0" workbookViewId="0" topLeftCell="A1">
      <selection activeCell="D99" sqref="D99"/>
    </sheetView>
  </sheetViews>
  <sheetFormatPr defaultColWidth="9.140625" defaultRowHeight="12"/>
  <cols>
    <col min="1" max="1" width="22.28125" style="0" customWidth="1"/>
    <col min="2" max="2" width="48.7109375" style="5" customWidth="1"/>
    <col min="3" max="3" width="17.7109375" style="5" customWidth="1"/>
    <col min="4" max="4" width="16.7109375" style="5" customWidth="1"/>
    <col min="5" max="5" width="16.00390625" style="5" customWidth="1"/>
    <col min="6" max="7" width="14.8515625" style="6" customWidth="1"/>
    <col min="8" max="8" width="8.421875" style="1" customWidth="1"/>
    <col min="9" max="9" width="7.421875" style="1" customWidth="1"/>
    <col min="10" max="10" width="11.7109375" style="1" bestFit="1" customWidth="1"/>
    <col min="11" max="11" width="9.28125" style="1" customWidth="1"/>
  </cols>
  <sheetData>
    <row r="1" spans="1:7" s="1" customFormat="1" ht="66.75" customHeight="1">
      <c r="A1" s="62" t="s">
        <v>161</v>
      </c>
      <c r="B1" s="62"/>
      <c r="C1" s="62"/>
      <c r="D1" s="62"/>
      <c r="E1" s="62"/>
      <c r="F1" s="62"/>
      <c r="G1" s="62"/>
    </row>
    <row r="2" spans="1:7" s="1" customFormat="1" ht="18" customHeight="1">
      <c r="A2" s="68" t="s">
        <v>122</v>
      </c>
      <c r="B2" s="68"/>
      <c r="C2" s="68"/>
      <c r="D2" s="68"/>
      <c r="E2" s="68"/>
      <c r="F2" s="68"/>
      <c r="G2" s="68"/>
    </row>
    <row r="3" spans="1:7" s="1" customFormat="1" ht="45" customHeight="1">
      <c r="A3" s="63" t="s">
        <v>120</v>
      </c>
      <c r="B3" s="64"/>
      <c r="C3" s="63" t="s">
        <v>162</v>
      </c>
      <c r="D3" s="65"/>
      <c r="E3" s="64"/>
      <c r="F3" s="63" t="s">
        <v>163</v>
      </c>
      <c r="G3" s="64"/>
    </row>
    <row r="4" spans="1:7" s="1" customFormat="1" ht="36" customHeight="1">
      <c r="A4" s="63" t="s">
        <v>121</v>
      </c>
      <c r="B4" s="64"/>
      <c r="C4" s="74">
        <v>48</v>
      </c>
      <c r="D4" s="75"/>
      <c r="E4" s="76"/>
      <c r="F4" s="74">
        <v>8902</v>
      </c>
      <c r="G4" s="76"/>
    </row>
    <row r="5" spans="1:7" s="1" customFormat="1" ht="37.5" customHeight="1">
      <c r="A5" s="63" t="s">
        <v>152</v>
      </c>
      <c r="B5" s="66"/>
      <c r="C5" s="74">
        <v>562</v>
      </c>
      <c r="D5" s="75"/>
      <c r="E5" s="76"/>
      <c r="F5" s="74">
        <v>83835</v>
      </c>
      <c r="G5" s="76"/>
    </row>
    <row r="6" spans="1:7" s="1" customFormat="1" ht="20.25" customHeight="1">
      <c r="A6" s="67"/>
      <c r="B6" s="67"/>
      <c r="C6" s="67"/>
      <c r="D6" s="67"/>
      <c r="E6" s="67"/>
      <c r="F6" s="71" t="s">
        <v>123</v>
      </c>
      <c r="G6" s="71"/>
    </row>
    <row r="7" spans="1:7" s="1" customFormat="1" ht="4.5" customHeight="1">
      <c r="A7" s="60" t="s">
        <v>159</v>
      </c>
      <c r="B7" s="60"/>
      <c r="C7" s="60"/>
      <c r="D7" s="60"/>
      <c r="E7" s="60"/>
      <c r="F7" s="60"/>
      <c r="G7" s="60"/>
    </row>
    <row r="8" spans="1:7" s="1" customFormat="1" ht="0.75" customHeight="1">
      <c r="A8" s="60"/>
      <c r="B8" s="60"/>
      <c r="C8" s="60"/>
      <c r="D8" s="60"/>
      <c r="E8" s="60"/>
      <c r="F8" s="60"/>
      <c r="G8" s="60"/>
    </row>
    <row r="9" spans="1:7" ht="46.5" customHeight="1">
      <c r="A9" s="60"/>
      <c r="B9" s="60"/>
      <c r="C9" s="60"/>
      <c r="D9" s="60"/>
      <c r="E9" s="60"/>
      <c r="F9" s="60"/>
      <c r="G9" s="60"/>
    </row>
    <row r="10" spans="1:7" s="1" customFormat="1" ht="11.25">
      <c r="A10" s="61"/>
      <c r="B10" s="61"/>
      <c r="C10" s="61"/>
      <c r="D10" s="61"/>
      <c r="E10" s="61"/>
      <c r="F10" s="61"/>
      <c r="G10" s="61"/>
    </row>
    <row r="11" spans="1:11" s="2" customFormat="1" ht="63" customHeight="1">
      <c r="A11" s="13" t="s">
        <v>47</v>
      </c>
      <c r="B11" s="14" t="s">
        <v>7</v>
      </c>
      <c r="C11" s="58" t="s">
        <v>157</v>
      </c>
      <c r="D11" s="57" t="s">
        <v>153</v>
      </c>
      <c r="E11" s="58" t="s">
        <v>158</v>
      </c>
      <c r="F11" s="14" t="s">
        <v>4</v>
      </c>
      <c r="G11" s="57" t="s">
        <v>154</v>
      </c>
      <c r="H11" s="1"/>
      <c r="I11" s="1"/>
      <c r="J11" s="1"/>
      <c r="K11" s="1"/>
    </row>
    <row r="12" spans="1:11" s="2" customFormat="1" ht="12" customHeigh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"/>
      <c r="I12" s="1"/>
      <c r="J12" s="1"/>
      <c r="K12" s="1"/>
    </row>
    <row r="13" spans="1:11" s="2" customFormat="1" ht="12" customHeight="1">
      <c r="A13" s="13"/>
      <c r="B13" s="72" t="s">
        <v>5</v>
      </c>
      <c r="C13" s="72"/>
      <c r="D13" s="73"/>
      <c r="E13" s="73"/>
      <c r="F13" s="73"/>
      <c r="G13" s="15"/>
      <c r="H13" s="1"/>
      <c r="I13" s="1"/>
      <c r="J13" s="1"/>
      <c r="K13" s="1"/>
    </row>
    <row r="14" spans="1:7" ht="11.25">
      <c r="A14" s="16" t="s">
        <v>124</v>
      </c>
      <c r="B14" s="17" t="s">
        <v>26</v>
      </c>
      <c r="C14" s="9">
        <f>C15+C28</f>
        <v>22595.8</v>
      </c>
      <c r="D14" s="9">
        <f>D15+D28</f>
        <v>49081.6</v>
      </c>
      <c r="E14" s="9">
        <f>E15+E28</f>
        <v>22765.3</v>
      </c>
      <c r="F14" s="18">
        <f>E14/D14*100</f>
        <v>46.3825547659408</v>
      </c>
      <c r="G14" s="18">
        <f>E14/C14*100</f>
        <v>100.75013940643835</v>
      </c>
    </row>
    <row r="15" spans="1:7" ht="11.25">
      <c r="A15" s="16"/>
      <c r="B15" s="17" t="s">
        <v>125</v>
      </c>
      <c r="C15" s="9">
        <f>C16+C18+C20+C24</f>
        <v>19023</v>
      </c>
      <c r="D15" s="9">
        <f>D16+D18+D20+D24</f>
        <v>40197.5</v>
      </c>
      <c r="E15" s="9">
        <f>E16+E18+E20+E24</f>
        <v>19060.3</v>
      </c>
      <c r="F15" s="18">
        <f aca="true" t="shared" si="0" ref="F15:F28">E15/D15*100</f>
        <v>47.41663038746191</v>
      </c>
      <c r="G15" s="18">
        <f aca="true" t="shared" si="1" ref="G15:G32">E15/C15*100</f>
        <v>100.19607843137254</v>
      </c>
    </row>
    <row r="16" spans="1:7" ht="11.25">
      <c r="A16" s="16" t="s">
        <v>31</v>
      </c>
      <c r="B16" s="50" t="s">
        <v>9</v>
      </c>
      <c r="C16" s="9">
        <f>C17</f>
        <v>7182.9</v>
      </c>
      <c r="D16" s="9">
        <f>D17</f>
        <v>20150.3</v>
      </c>
      <c r="E16" s="9">
        <f>E17</f>
        <v>7884.2</v>
      </c>
      <c r="F16" s="18">
        <f t="shared" si="0"/>
        <v>39.12696088891977</v>
      </c>
      <c r="G16" s="18">
        <f t="shared" si="1"/>
        <v>109.76346600955047</v>
      </c>
    </row>
    <row r="17" spans="1:7" ht="11.25">
      <c r="A17" s="16" t="s">
        <v>126</v>
      </c>
      <c r="B17" s="49" t="s">
        <v>127</v>
      </c>
      <c r="C17" s="19">
        <v>7182.9</v>
      </c>
      <c r="D17" s="8">
        <v>20150.3</v>
      </c>
      <c r="E17" s="7">
        <v>7884.2</v>
      </c>
      <c r="F17" s="18">
        <f t="shared" si="0"/>
        <v>39.12696088891977</v>
      </c>
      <c r="G17" s="18">
        <f t="shared" si="1"/>
        <v>109.76346600955047</v>
      </c>
    </row>
    <row r="18" spans="1:7" ht="38.25" customHeight="1">
      <c r="A18" s="16" t="s">
        <v>32</v>
      </c>
      <c r="B18" s="51" t="s">
        <v>10</v>
      </c>
      <c r="C18" s="9">
        <f>C19</f>
        <v>5464.6</v>
      </c>
      <c r="D18" s="9">
        <f>D19</f>
        <v>11945.3</v>
      </c>
      <c r="E18" s="9">
        <f>E19</f>
        <v>4857.8</v>
      </c>
      <c r="F18" s="18">
        <f t="shared" si="0"/>
        <v>40.66704059337145</v>
      </c>
      <c r="G18" s="18">
        <f t="shared" si="1"/>
        <v>88.89580207151484</v>
      </c>
    </row>
    <row r="19" spans="1:7" ht="38.25" customHeight="1">
      <c r="A19" s="16" t="s">
        <v>128</v>
      </c>
      <c r="B19" s="52" t="s">
        <v>129</v>
      </c>
      <c r="C19" s="29">
        <v>5464.6</v>
      </c>
      <c r="D19" s="8">
        <v>11945.3</v>
      </c>
      <c r="E19" s="7">
        <v>4857.8</v>
      </c>
      <c r="F19" s="18">
        <f t="shared" si="0"/>
        <v>40.66704059337145</v>
      </c>
      <c r="G19" s="18">
        <f t="shared" si="1"/>
        <v>88.89580207151484</v>
      </c>
    </row>
    <row r="20" spans="1:7" ht="11.25">
      <c r="A20" s="16" t="s">
        <v>33</v>
      </c>
      <c r="B20" s="53" t="s">
        <v>11</v>
      </c>
      <c r="C20" s="9">
        <f>C21+C22+C23</f>
        <v>6028.1</v>
      </c>
      <c r="D20" s="9">
        <f>D21+D22+D23</f>
        <v>7267.9</v>
      </c>
      <c r="E20" s="9">
        <f>E21+E22+E23</f>
        <v>5993.200000000001</v>
      </c>
      <c r="F20" s="18">
        <f t="shared" si="0"/>
        <v>82.46123364383111</v>
      </c>
      <c r="G20" s="18">
        <f t="shared" si="1"/>
        <v>99.42104477364344</v>
      </c>
    </row>
    <row r="21" spans="1:7" ht="22.5">
      <c r="A21" s="16" t="s">
        <v>130</v>
      </c>
      <c r="B21" s="54" t="s">
        <v>133</v>
      </c>
      <c r="C21" s="21">
        <v>939.2</v>
      </c>
      <c r="D21" s="8">
        <v>2018</v>
      </c>
      <c r="E21" s="7">
        <v>1217.4</v>
      </c>
      <c r="F21" s="18">
        <f t="shared" si="0"/>
        <v>60.327056491575824</v>
      </c>
      <c r="G21" s="18">
        <f t="shared" si="1"/>
        <v>129.62095400340715</v>
      </c>
    </row>
    <row r="22" spans="1:7" ht="11.25">
      <c r="A22" s="16" t="s">
        <v>131</v>
      </c>
      <c r="B22" s="41" t="s">
        <v>134</v>
      </c>
      <c r="C22" s="21">
        <v>5083.8</v>
      </c>
      <c r="D22" s="8">
        <v>5226.9</v>
      </c>
      <c r="E22" s="7">
        <v>4773.8</v>
      </c>
      <c r="F22" s="18">
        <f t="shared" si="0"/>
        <v>91.33138188983911</v>
      </c>
      <c r="G22" s="18">
        <f t="shared" si="1"/>
        <v>93.9021991423738</v>
      </c>
    </row>
    <row r="23" spans="1:7" ht="22.5">
      <c r="A23" s="16" t="s">
        <v>132</v>
      </c>
      <c r="B23" s="41" t="s">
        <v>135</v>
      </c>
      <c r="C23" s="21">
        <v>5.1</v>
      </c>
      <c r="D23" s="8">
        <v>23</v>
      </c>
      <c r="E23" s="7">
        <v>2</v>
      </c>
      <c r="F23" s="18">
        <f t="shared" si="0"/>
        <v>8.695652173913043</v>
      </c>
      <c r="G23" s="18">
        <f t="shared" si="1"/>
        <v>39.21568627450981</v>
      </c>
    </row>
    <row r="24" spans="1:7" ht="15.75" customHeight="1">
      <c r="A24" s="16" t="s">
        <v>48</v>
      </c>
      <c r="B24" s="53" t="s">
        <v>13</v>
      </c>
      <c r="C24" s="9">
        <v>347.4</v>
      </c>
      <c r="D24" s="9">
        <v>834</v>
      </c>
      <c r="E24" s="9">
        <v>325.1</v>
      </c>
      <c r="F24" s="18">
        <f t="shared" si="0"/>
        <v>38.98081534772182</v>
      </c>
      <c r="G24" s="18">
        <f t="shared" si="1"/>
        <v>93.58088658606795</v>
      </c>
    </row>
    <row r="25" spans="1:7" ht="1.5" customHeight="1" hidden="1">
      <c r="A25" s="16"/>
      <c r="B25" s="20" t="s">
        <v>12</v>
      </c>
      <c r="C25" s="20"/>
      <c r="D25" s="8"/>
      <c r="E25" s="7"/>
      <c r="F25" s="18" t="e">
        <f t="shared" si="0"/>
        <v>#DIV/0!</v>
      </c>
      <c r="G25" s="18" t="e">
        <f t="shared" si="1"/>
        <v>#DIV/0!</v>
      </c>
    </row>
    <row r="26" spans="1:11" s="3" customFormat="1" ht="11.25" customHeight="1" hidden="1">
      <c r="A26" s="22"/>
      <c r="B26" s="21" t="s">
        <v>13</v>
      </c>
      <c r="C26" s="21"/>
      <c r="D26" s="8"/>
      <c r="E26" s="7"/>
      <c r="F26" s="18" t="e">
        <f t="shared" si="0"/>
        <v>#DIV/0!</v>
      </c>
      <c r="G26" s="18" t="e">
        <f t="shared" si="1"/>
        <v>#DIV/0!</v>
      </c>
      <c r="H26" s="1"/>
      <c r="I26" s="1"/>
      <c r="J26" s="1"/>
      <c r="K26" s="1"/>
    </row>
    <row r="27" spans="1:7" ht="2.25" customHeight="1" hidden="1">
      <c r="A27" s="16"/>
      <c r="B27" s="21" t="s">
        <v>14</v>
      </c>
      <c r="C27" s="21"/>
      <c r="D27" s="8"/>
      <c r="E27" s="7"/>
      <c r="F27" s="18" t="e">
        <f t="shared" si="0"/>
        <v>#DIV/0!</v>
      </c>
      <c r="G27" s="18" t="e">
        <f t="shared" si="1"/>
        <v>#DIV/0!</v>
      </c>
    </row>
    <row r="28" spans="1:7" ht="15" customHeight="1">
      <c r="A28" s="16"/>
      <c r="B28" s="53" t="s">
        <v>136</v>
      </c>
      <c r="C28" s="9">
        <f>C29+C33+C34+C35+C39+C40</f>
        <v>3572.7999999999997</v>
      </c>
      <c r="D28" s="9">
        <f>D29+D33+D34+D35+D39+D40</f>
        <v>8884.1</v>
      </c>
      <c r="E28" s="9">
        <f>E29+E33+E34+E35+E39+E40</f>
        <v>3705</v>
      </c>
      <c r="F28" s="18">
        <f t="shared" si="0"/>
        <v>41.70371787800677</v>
      </c>
      <c r="G28" s="18">
        <f t="shared" si="1"/>
        <v>103.70017913121363</v>
      </c>
    </row>
    <row r="29" spans="1:7" ht="35.25" customHeight="1">
      <c r="A29" s="16" t="s">
        <v>34</v>
      </c>
      <c r="B29" s="53" t="s">
        <v>15</v>
      </c>
      <c r="C29" s="9">
        <f>C31+C32</f>
        <v>1630.5</v>
      </c>
      <c r="D29" s="9">
        <f>D31+D32</f>
        <v>3790</v>
      </c>
      <c r="E29" s="9">
        <f>E31+E32</f>
        <v>1849.5</v>
      </c>
      <c r="F29" s="18">
        <f aca="true" t="shared" si="2" ref="F29:F39">E29/D29*100</f>
        <v>48.79947229551451</v>
      </c>
      <c r="G29" s="18">
        <f t="shared" si="1"/>
        <v>113.43146274149034</v>
      </c>
    </row>
    <row r="30" spans="1:7" ht="22.5" customHeight="1" hidden="1">
      <c r="A30" s="16"/>
      <c r="B30" s="21" t="s">
        <v>16</v>
      </c>
      <c r="C30" s="21"/>
      <c r="D30" s="8"/>
      <c r="E30" s="7"/>
      <c r="F30" s="18" t="e">
        <f t="shared" si="2"/>
        <v>#DIV/0!</v>
      </c>
      <c r="G30" s="18" t="e">
        <f t="shared" si="1"/>
        <v>#DIV/0!</v>
      </c>
    </row>
    <row r="31" spans="1:7" ht="63" customHeight="1">
      <c r="A31" s="16" t="s">
        <v>137</v>
      </c>
      <c r="B31" s="41" t="s">
        <v>147</v>
      </c>
      <c r="C31" s="21">
        <v>1398.7</v>
      </c>
      <c r="D31" s="8">
        <v>3275</v>
      </c>
      <c r="E31" s="7">
        <v>1620.4</v>
      </c>
      <c r="F31" s="18">
        <f t="shared" si="2"/>
        <v>49.47786259541985</v>
      </c>
      <c r="G31" s="18">
        <f t="shared" si="1"/>
        <v>115.85043254450562</v>
      </c>
    </row>
    <row r="32" spans="1:7" ht="84.75" customHeight="1">
      <c r="A32" s="16" t="s">
        <v>148</v>
      </c>
      <c r="B32" s="41" t="s">
        <v>149</v>
      </c>
      <c r="C32" s="21">
        <v>231.8</v>
      </c>
      <c r="D32" s="8">
        <v>515</v>
      </c>
      <c r="E32" s="7">
        <v>229.1</v>
      </c>
      <c r="F32" s="18">
        <f t="shared" si="2"/>
        <v>44.48543689320388</v>
      </c>
      <c r="G32" s="18">
        <f t="shared" si="1"/>
        <v>98.83520276100086</v>
      </c>
    </row>
    <row r="33" spans="1:11" s="3" customFormat="1" ht="28.5" customHeight="1">
      <c r="A33" s="22" t="s">
        <v>49</v>
      </c>
      <c r="B33" s="53" t="s">
        <v>16</v>
      </c>
      <c r="C33" s="53">
        <v>116.5</v>
      </c>
      <c r="D33" s="9">
        <v>180</v>
      </c>
      <c r="E33" s="9">
        <v>17.8</v>
      </c>
      <c r="F33" s="18">
        <f t="shared" si="2"/>
        <v>9.88888888888889</v>
      </c>
      <c r="G33" s="18">
        <f aca="true" t="shared" si="3" ref="G33:G40">E33/C33*100</f>
        <v>15.278969957081545</v>
      </c>
      <c r="H33" s="1"/>
      <c r="I33" s="1"/>
      <c r="J33" s="1"/>
      <c r="K33" s="1"/>
    </row>
    <row r="34" spans="1:11" s="3" customFormat="1" ht="23.25" customHeight="1">
      <c r="A34" s="22" t="s">
        <v>50</v>
      </c>
      <c r="B34" s="53" t="s">
        <v>51</v>
      </c>
      <c r="C34" s="53">
        <v>57</v>
      </c>
      <c r="D34" s="9">
        <v>15</v>
      </c>
      <c r="E34" s="9">
        <v>31</v>
      </c>
      <c r="F34" s="18" t="s">
        <v>119</v>
      </c>
      <c r="G34" s="18">
        <f t="shared" si="3"/>
        <v>54.385964912280706</v>
      </c>
      <c r="H34" s="1"/>
      <c r="I34" s="1"/>
      <c r="J34" s="1"/>
      <c r="K34" s="1"/>
    </row>
    <row r="35" spans="1:7" ht="23.25" customHeight="1">
      <c r="A35" s="22" t="s">
        <v>35</v>
      </c>
      <c r="B35" s="53" t="s">
        <v>17</v>
      </c>
      <c r="C35" s="55">
        <v>1574.1</v>
      </c>
      <c r="D35" s="9">
        <v>4899.1</v>
      </c>
      <c r="E35" s="9">
        <v>1732.3</v>
      </c>
      <c r="F35" s="18">
        <f t="shared" si="2"/>
        <v>35.35955583678634</v>
      </c>
      <c r="G35" s="18">
        <f t="shared" si="3"/>
        <v>110.05018740867798</v>
      </c>
    </row>
    <row r="36" spans="1:7" ht="11.25" customHeight="1" hidden="1">
      <c r="A36" s="22"/>
      <c r="B36" s="53" t="s">
        <v>18</v>
      </c>
      <c r="C36" s="53"/>
      <c r="D36" s="9"/>
      <c r="E36" s="9"/>
      <c r="F36" s="18" t="e">
        <f t="shared" si="2"/>
        <v>#DIV/0!</v>
      </c>
      <c r="G36" s="18" t="e">
        <f t="shared" si="3"/>
        <v>#DIV/0!</v>
      </c>
    </row>
    <row r="37" spans="1:7" ht="11.25" customHeight="1" hidden="1">
      <c r="A37" s="22"/>
      <c r="B37" s="53" t="s">
        <v>19</v>
      </c>
      <c r="C37" s="53"/>
      <c r="D37" s="9"/>
      <c r="E37" s="9"/>
      <c r="F37" s="18" t="e">
        <f t="shared" si="2"/>
        <v>#DIV/0!</v>
      </c>
      <c r="G37" s="18" t="e">
        <f t="shared" si="3"/>
        <v>#DIV/0!</v>
      </c>
    </row>
    <row r="38" spans="1:7" ht="11.25" customHeight="1" hidden="1">
      <c r="A38" s="22"/>
      <c r="B38" s="53" t="s">
        <v>20</v>
      </c>
      <c r="C38" s="53"/>
      <c r="D38" s="9"/>
      <c r="E38" s="9"/>
      <c r="F38" s="18" t="e">
        <f t="shared" si="2"/>
        <v>#DIV/0!</v>
      </c>
      <c r="G38" s="18" t="e">
        <f t="shared" si="3"/>
        <v>#DIV/0!</v>
      </c>
    </row>
    <row r="39" spans="1:7" ht="11.25">
      <c r="A39" s="22" t="s">
        <v>52</v>
      </c>
      <c r="B39" s="53" t="s">
        <v>19</v>
      </c>
      <c r="C39" s="53">
        <v>194.7</v>
      </c>
      <c r="D39" s="9">
        <v>0</v>
      </c>
      <c r="E39" s="9">
        <v>67.3</v>
      </c>
      <c r="F39" s="18" t="e">
        <f t="shared" si="2"/>
        <v>#DIV/0!</v>
      </c>
      <c r="G39" s="18">
        <f t="shared" si="3"/>
        <v>34.56599897277863</v>
      </c>
    </row>
    <row r="40" spans="1:7" ht="11.25">
      <c r="A40" s="22" t="s">
        <v>53</v>
      </c>
      <c r="B40" s="53" t="s">
        <v>20</v>
      </c>
      <c r="C40" s="53">
        <v>0</v>
      </c>
      <c r="D40" s="9">
        <v>0</v>
      </c>
      <c r="E40" s="9">
        <v>7.1</v>
      </c>
      <c r="F40" s="18">
        <v>0</v>
      </c>
      <c r="G40" s="18" t="e">
        <f t="shared" si="3"/>
        <v>#DIV/0!</v>
      </c>
    </row>
    <row r="41" spans="1:7" ht="11.25">
      <c r="A41" s="16" t="s">
        <v>37</v>
      </c>
      <c r="B41" s="23" t="s">
        <v>27</v>
      </c>
      <c r="C41" s="9">
        <f>C42+C43+C44+C45</f>
        <v>90296.20000000001</v>
      </c>
      <c r="D41" s="9">
        <f>D42+D43+D44+D45+D46+D47</f>
        <v>207803.8</v>
      </c>
      <c r="E41" s="9">
        <f>E42+E43+E44+E45+E46</f>
        <v>96266</v>
      </c>
      <c r="F41" s="18">
        <f aca="true" t="shared" si="4" ref="F41:F50">E41/D41*100</f>
        <v>46.32542812017875</v>
      </c>
      <c r="G41" s="18">
        <f>E41/C41*100</f>
        <v>106.61135241571627</v>
      </c>
    </row>
    <row r="42" spans="1:7" ht="24" customHeight="1">
      <c r="A42" s="16" t="s">
        <v>138</v>
      </c>
      <c r="B42" s="41" t="s">
        <v>139</v>
      </c>
      <c r="C42" s="30">
        <v>28863</v>
      </c>
      <c r="D42" s="8">
        <v>61252.9</v>
      </c>
      <c r="E42" s="7">
        <v>30629</v>
      </c>
      <c r="F42" s="18">
        <f t="shared" si="4"/>
        <v>50.004163068197585</v>
      </c>
      <c r="G42" s="18">
        <f aca="true" t="shared" si="5" ref="G42:G92">E42/C42*100</f>
        <v>106.1185600942383</v>
      </c>
    </row>
    <row r="43" spans="1:7" ht="36.75" customHeight="1">
      <c r="A43" s="16" t="s">
        <v>140</v>
      </c>
      <c r="B43" s="41" t="s">
        <v>141</v>
      </c>
      <c r="C43" s="30">
        <v>4982.1</v>
      </c>
      <c r="D43" s="8">
        <v>34930.3</v>
      </c>
      <c r="E43" s="7">
        <v>8692.1</v>
      </c>
      <c r="F43" s="18">
        <f t="shared" si="4"/>
        <v>24.884126388837196</v>
      </c>
      <c r="G43" s="18">
        <f t="shared" si="5"/>
        <v>174.46659039360912</v>
      </c>
    </row>
    <row r="44" spans="1:7" ht="22.5" customHeight="1">
      <c r="A44" s="16" t="s">
        <v>142</v>
      </c>
      <c r="B44" s="41" t="s">
        <v>143</v>
      </c>
      <c r="C44" s="30">
        <v>54144.5</v>
      </c>
      <c r="D44" s="8">
        <v>107418.5</v>
      </c>
      <c r="E44" s="7">
        <v>55286.8</v>
      </c>
      <c r="F44" s="18">
        <f t="shared" si="4"/>
        <v>51.4686017771613</v>
      </c>
      <c r="G44" s="18"/>
    </row>
    <row r="45" spans="1:7" ht="15" customHeight="1">
      <c r="A45" s="16" t="s">
        <v>144</v>
      </c>
      <c r="B45" s="41" t="s">
        <v>145</v>
      </c>
      <c r="C45" s="30">
        <v>2306.6</v>
      </c>
      <c r="D45" s="8">
        <v>4198.8</v>
      </c>
      <c r="E45" s="7">
        <v>1654.8</v>
      </c>
      <c r="F45" s="18">
        <f t="shared" si="4"/>
        <v>39.41126036010289</v>
      </c>
      <c r="G45" s="18"/>
    </row>
    <row r="46" spans="1:7" ht="63.75" customHeight="1">
      <c r="A46" s="59" t="s">
        <v>155</v>
      </c>
      <c r="B46" s="53" t="s">
        <v>156</v>
      </c>
      <c r="C46" s="30">
        <v>0</v>
      </c>
      <c r="D46" s="8">
        <v>3.3</v>
      </c>
      <c r="E46" s="7">
        <v>3.3</v>
      </c>
      <c r="F46" s="18">
        <f t="shared" si="4"/>
        <v>100</v>
      </c>
      <c r="G46" s="18"/>
    </row>
    <row r="47" spans="1:7" ht="45.75" customHeight="1">
      <c r="A47" s="16" t="s">
        <v>146</v>
      </c>
      <c r="B47" s="51" t="s">
        <v>36</v>
      </c>
      <c r="C47" s="31">
        <v>0</v>
      </c>
      <c r="D47" s="8">
        <v>0</v>
      </c>
      <c r="E47" s="7">
        <v>0</v>
      </c>
      <c r="F47" s="18" t="e">
        <f t="shared" si="4"/>
        <v>#DIV/0!</v>
      </c>
      <c r="G47" s="18" t="e">
        <f t="shared" si="5"/>
        <v>#DIV/0!</v>
      </c>
    </row>
    <row r="48" spans="1:7" ht="38.25" customHeight="1" hidden="1">
      <c r="A48" s="16"/>
      <c r="B48" s="21" t="s">
        <v>24</v>
      </c>
      <c r="C48" s="21"/>
      <c r="D48" s="8"/>
      <c r="E48" s="7"/>
      <c r="F48" s="18" t="e">
        <f t="shared" si="4"/>
        <v>#DIV/0!</v>
      </c>
      <c r="G48" s="18" t="e">
        <f t="shared" si="5"/>
        <v>#DIV/0!</v>
      </c>
    </row>
    <row r="49" spans="1:7" ht="0.75" customHeight="1" hidden="1">
      <c r="A49" s="16"/>
      <c r="B49" s="21" t="s">
        <v>25</v>
      </c>
      <c r="C49" s="21"/>
      <c r="D49" s="8"/>
      <c r="E49" s="7"/>
      <c r="F49" s="18" t="e">
        <f t="shared" si="4"/>
        <v>#DIV/0!</v>
      </c>
      <c r="G49" s="18" t="e">
        <f t="shared" si="5"/>
        <v>#DIV/0!</v>
      </c>
    </row>
    <row r="50" spans="1:7" ht="11.25">
      <c r="A50" s="16"/>
      <c r="B50" s="23" t="s">
        <v>28</v>
      </c>
      <c r="C50" s="32">
        <f>C14+C41</f>
        <v>112892.00000000001</v>
      </c>
      <c r="D50" s="32">
        <f>D14+D41</f>
        <v>256885.4</v>
      </c>
      <c r="E50" s="32">
        <f>E14+E41</f>
        <v>119031.3</v>
      </c>
      <c r="F50" s="18">
        <f t="shared" si="4"/>
        <v>46.336342976284364</v>
      </c>
      <c r="G50" s="18">
        <f t="shared" si="5"/>
        <v>105.43820642738191</v>
      </c>
    </row>
    <row r="51" spans="1:7" ht="11.25">
      <c r="A51" s="16"/>
      <c r="B51" s="72" t="s">
        <v>1</v>
      </c>
      <c r="C51" s="72"/>
      <c r="D51" s="72"/>
      <c r="E51" s="72"/>
      <c r="F51" s="72"/>
      <c r="G51" s="18" t="s">
        <v>101</v>
      </c>
    </row>
    <row r="52" spans="1:7" ht="11.25">
      <c r="A52" s="33" t="s">
        <v>38</v>
      </c>
      <c r="B52" s="23" t="s">
        <v>0</v>
      </c>
      <c r="C52" s="10">
        <f>SUM(C53:C58)</f>
        <v>12746.6</v>
      </c>
      <c r="D52" s="10">
        <f>SUM(D53:D58)</f>
        <v>31735.9</v>
      </c>
      <c r="E52" s="10">
        <f>SUM(E53:E58)</f>
        <v>14233.400000000001</v>
      </c>
      <c r="F52" s="36">
        <f>E52/D52*100</f>
        <v>44.849523725496994</v>
      </c>
      <c r="G52" s="18">
        <f t="shared" si="5"/>
        <v>111.66428694710748</v>
      </c>
    </row>
    <row r="53" spans="1:7" ht="33.75">
      <c r="A53" s="34" t="s">
        <v>110</v>
      </c>
      <c r="B53" s="35" t="s">
        <v>111</v>
      </c>
      <c r="C53" s="11">
        <v>600.5</v>
      </c>
      <c r="D53" s="11">
        <v>1609.2</v>
      </c>
      <c r="E53" s="11">
        <v>639.1</v>
      </c>
      <c r="F53" s="36">
        <f>E53/D53*100</f>
        <v>39.71538652746707</v>
      </c>
      <c r="G53" s="44">
        <f t="shared" si="5"/>
        <v>106.42797668609492</v>
      </c>
    </row>
    <row r="54" spans="1:7" ht="45">
      <c r="A54" s="34" t="s">
        <v>102</v>
      </c>
      <c r="B54" s="28" t="s">
        <v>103</v>
      </c>
      <c r="C54" s="11">
        <v>5166.2</v>
      </c>
      <c r="D54" s="11">
        <v>12757</v>
      </c>
      <c r="E54" s="11">
        <v>5695.1</v>
      </c>
      <c r="F54" s="36">
        <f>E54/D54*100</f>
        <v>44.6429411303598</v>
      </c>
      <c r="G54" s="44">
        <f t="shared" si="5"/>
        <v>110.23769888893192</v>
      </c>
    </row>
    <row r="55" spans="1:7" ht="11.25">
      <c r="A55" s="42" t="s">
        <v>116</v>
      </c>
      <c r="B55" s="28" t="s">
        <v>117</v>
      </c>
      <c r="C55" s="11">
        <v>0</v>
      </c>
      <c r="D55" s="11">
        <v>0</v>
      </c>
      <c r="E55" s="11">
        <v>0</v>
      </c>
      <c r="F55" s="36"/>
      <c r="G55" s="44"/>
    </row>
    <row r="56" spans="1:7" ht="33.75">
      <c r="A56" s="42" t="s">
        <v>104</v>
      </c>
      <c r="B56" s="28" t="s">
        <v>105</v>
      </c>
      <c r="C56" s="11">
        <v>1971.3</v>
      </c>
      <c r="D56" s="11">
        <v>5838.3</v>
      </c>
      <c r="E56" s="11">
        <v>2551.1</v>
      </c>
      <c r="F56" s="36">
        <f>E56/D56*100</f>
        <v>43.695938886319645</v>
      </c>
      <c r="G56" s="44">
        <f t="shared" si="5"/>
        <v>129.41206310556487</v>
      </c>
    </row>
    <row r="57" spans="1:7" ht="11.25">
      <c r="A57" s="42" t="s">
        <v>112</v>
      </c>
      <c r="B57" s="28" t="s">
        <v>113</v>
      </c>
      <c r="C57" s="11">
        <v>0</v>
      </c>
      <c r="D57" s="11">
        <v>100</v>
      </c>
      <c r="E57" s="11">
        <v>0</v>
      </c>
      <c r="F57" s="36">
        <f>E57/D57*100</f>
        <v>0</v>
      </c>
      <c r="G57" s="44" t="e">
        <f t="shared" si="5"/>
        <v>#DIV/0!</v>
      </c>
    </row>
    <row r="58" spans="1:7" ht="11.25">
      <c r="A58" s="34" t="s">
        <v>42</v>
      </c>
      <c r="B58" s="35" t="s">
        <v>43</v>
      </c>
      <c r="C58" s="35">
        <v>5008.6</v>
      </c>
      <c r="D58" s="11">
        <v>11431.4</v>
      </c>
      <c r="E58" s="11">
        <v>5348.1</v>
      </c>
      <c r="F58" s="36">
        <f aca="true" t="shared" si="6" ref="F58:F92">E58/D58*100</f>
        <v>46.78429588676803</v>
      </c>
      <c r="G58" s="44">
        <f t="shared" si="5"/>
        <v>106.77834125304477</v>
      </c>
    </row>
    <row r="59" spans="1:7" ht="22.5">
      <c r="A59" s="33" t="s">
        <v>56</v>
      </c>
      <c r="B59" s="23" t="s">
        <v>55</v>
      </c>
      <c r="C59" s="23">
        <f>SUM(C60:C60)</f>
        <v>595.5</v>
      </c>
      <c r="D59" s="23">
        <f>SUM(D60:D60)</f>
        <v>1498.4</v>
      </c>
      <c r="E59" s="23">
        <f>SUM(E60:E60)</f>
        <v>667.7</v>
      </c>
      <c r="F59" s="24">
        <f t="shared" si="6"/>
        <v>44.560864922584095</v>
      </c>
      <c r="G59" s="18">
        <f t="shared" si="5"/>
        <v>112.12426532325776</v>
      </c>
    </row>
    <row r="60" spans="1:7" ht="33.75">
      <c r="A60" s="34" t="s">
        <v>57</v>
      </c>
      <c r="B60" s="28" t="s">
        <v>58</v>
      </c>
      <c r="C60" s="35">
        <v>595.5</v>
      </c>
      <c r="D60" s="11">
        <v>1498.4</v>
      </c>
      <c r="E60" s="11">
        <v>667.7</v>
      </c>
      <c r="F60" s="36">
        <f t="shared" si="6"/>
        <v>44.560864922584095</v>
      </c>
      <c r="G60" s="44">
        <f t="shared" si="5"/>
        <v>112.12426532325776</v>
      </c>
    </row>
    <row r="61" spans="1:7" ht="11.25">
      <c r="A61" s="33" t="s">
        <v>39</v>
      </c>
      <c r="B61" s="23" t="s">
        <v>6</v>
      </c>
      <c r="C61" s="10">
        <f>SUM(C62:C65)</f>
        <v>4976.3</v>
      </c>
      <c r="D61" s="10">
        <f>SUM(D62:D65)</f>
        <v>22156.6</v>
      </c>
      <c r="E61" s="10">
        <f>SUM(E62:E65)</f>
        <v>3700.7000000000003</v>
      </c>
      <c r="F61" s="24">
        <f t="shared" si="6"/>
        <v>16.702472401000158</v>
      </c>
      <c r="G61" s="18">
        <v>0</v>
      </c>
    </row>
    <row r="62" spans="1:7" ht="11.25">
      <c r="A62" s="34" t="s">
        <v>106</v>
      </c>
      <c r="B62" s="28" t="s">
        <v>107</v>
      </c>
      <c r="C62" s="11">
        <v>0</v>
      </c>
      <c r="D62" s="11">
        <v>47.5</v>
      </c>
      <c r="E62" s="11">
        <v>0</v>
      </c>
      <c r="F62" s="36">
        <f t="shared" si="6"/>
        <v>0</v>
      </c>
      <c r="G62" s="44">
        <v>0</v>
      </c>
    </row>
    <row r="63" spans="1:7" ht="11.25">
      <c r="A63" s="42" t="s">
        <v>150</v>
      </c>
      <c r="B63" s="28" t="s">
        <v>151</v>
      </c>
      <c r="C63" s="11">
        <v>0</v>
      </c>
      <c r="D63" s="11">
        <v>0</v>
      </c>
      <c r="E63" s="11">
        <v>0</v>
      </c>
      <c r="F63" s="36" t="e">
        <f t="shared" si="6"/>
        <v>#DIV/0!</v>
      </c>
      <c r="G63" s="44"/>
    </row>
    <row r="64" spans="1:11" s="37" customFormat="1" ht="11.25">
      <c r="A64" s="34" t="s">
        <v>44</v>
      </c>
      <c r="B64" s="35" t="s">
        <v>45</v>
      </c>
      <c r="C64" s="11">
        <v>4934.5</v>
      </c>
      <c r="D64" s="11">
        <v>20986.6</v>
      </c>
      <c r="E64" s="11">
        <v>3387.9</v>
      </c>
      <c r="F64" s="36">
        <f t="shared" si="6"/>
        <v>16.14315801511441</v>
      </c>
      <c r="G64" s="44">
        <v>0</v>
      </c>
      <c r="H64" s="1"/>
      <c r="I64" s="1"/>
      <c r="J64" s="1"/>
      <c r="K64" s="1"/>
    </row>
    <row r="65" spans="1:11" s="37" customFormat="1" ht="11.25">
      <c r="A65" s="42" t="s">
        <v>108</v>
      </c>
      <c r="B65" s="28" t="s">
        <v>109</v>
      </c>
      <c r="C65" s="11">
        <v>41.8</v>
      </c>
      <c r="D65" s="11">
        <v>1122.5</v>
      </c>
      <c r="E65" s="11">
        <v>312.8</v>
      </c>
      <c r="F65" s="36">
        <f t="shared" si="6"/>
        <v>27.86636971046771</v>
      </c>
      <c r="G65" s="44">
        <v>0</v>
      </c>
      <c r="H65" s="1"/>
      <c r="I65" s="1"/>
      <c r="J65" s="1"/>
      <c r="K65" s="1"/>
    </row>
    <row r="66" spans="1:7" ht="11.25">
      <c r="A66" s="33" t="s">
        <v>40</v>
      </c>
      <c r="B66" s="23" t="s">
        <v>8</v>
      </c>
      <c r="C66" s="10">
        <f>SUM(C67:C67)</f>
        <v>26.5</v>
      </c>
      <c r="D66" s="10">
        <f>SUM(D67:D67)</f>
        <v>31.9</v>
      </c>
      <c r="E66" s="10">
        <f>SUM(E67:E67)</f>
        <v>10.6</v>
      </c>
      <c r="F66" s="24">
        <f t="shared" si="6"/>
        <v>33.22884012539185</v>
      </c>
      <c r="G66" s="18">
        <v>0</v>
      </c>
    </row>
    <row r="67" spans="1:11" s="37" customFormat="1" ht="11.25">
      <c r="A67" s="42" t="s">
        <v>59</v>
      </c>
      <c r="B67" s="28" t="s">
        <v>60</v>
      </c>
      <c r="C67" s="35">
        <v>26.5</v>
      </c>
      <c r="D67" s="11">
        <v>31.9</v>
      </c>
      <c r="E67" s="11">
        <v>10.6</v>
      </c>
      <c r="F67" s="36">
        <f t="shared" si="6"/>
        <v>33.22884012539185</v>
      </c>
      <c r="G67" s="18">
        <v>0</v>
      </c>
      <c r="H67" s="1"/>
      <c r="I67" s="1"/>
      <c r="J67" s="1"/>
      <c r="K67" s="1"/>
    </row>
    <row r="68" spans="1:11" s="37" customFormat="1" ht="11.25">
      <c r="A68" s="33" t="s">
        <v>61</v>
      </c>
      <c r="B68" s="23" t="s">
        <v>54</v>
      </c>
      <c r="C68" s="38">
        <f>SUM(C69:C73)</f>
        <v>80901.9</v>
      </c>
      <c r="D68" s="38">
        <f>SUM(D69:D73)</f>
        <v>168281.3</v>
      </c>
      <c r="E68" s="38">
        <f>SUM(E69:E73)</f>
        <v>82768</v>
      </c>
      <c r="F68" s="24">
        <f t="shared" si="6"/>
        <v>49.18431222007437</v>
      </c>
      <c r="G68" s="18">
        <f t="shared" si="5"/>
        <v>102.3066207344945</v>
      </c>
      <c r="H68" s="1"/>
      <c r="I68" s="1"/>
      <c r="J68" s="1"/>
      <c r="K68" s="1"/>
    </row>
    <row r="69" spans="1:11" s="37" customFormat="1" ht="11.25">
      <c r="A69" s="42" t="s">
        <v>62</v>
      </c>
      <c r="B69" s="28" t="s">
        <v>63</v>
      </c>
      <c r="C69" s="39">
        <v>11503.8</v>
      </c>
      <c r="D69" s="11">
        <v>24028.9</v>
      </c>
      <c r="E69" s="11">
        <v>12915.4</v>
      </c>
      <c r="F69" s="36">
        <f t="shared" si="6"/>
        <v>53.74944337859827</v>
      </c>
      <c r="G69" s="44">
        <f t="shared" si="5"/>
        <v>112.27072793337854</v>
      </c>
      <c r="H69" s="1"/>
      <c r="I69" s="1"/>
      <c r="J69" s="1"/>
      <c r="K69" s="1"/>
    </row>
    <row r="70" spans="1:11" s="37" customFormat="1" ht="11.25">
      <c r="A70" s="42" t="s">
        <v>64</v>
      </c>
      <c r="B70" s="28" t="s">
        <v>65</v>
      </c>
      <c r="C70" s="39">
        <v>59856.6</v>
      </c>
      <c r="D70" s="11">
        <v>122374.2</v>
      </c>
      <c r="E70" s="11">
        <v>59063.4</v>
      </c>
      <c r="F70" s="36">
        <f t="shared" si="6"/>
        <v>48.264585182170755</v>
      </c>
      <c r="G70" s="44">
        <f t="shared" si="5"/>
        <v>98.67483285051273</v>
      </c>
      <c r="H70" s="1"/>
      <c r="I70" s="1"/>
      <c r="J70" s="1"/>
      <c r="K70" s="1"/>
    </row>
    <row r="71" spans="1:11" s="37" customFormat="1" ht="11.25">
      <c r="A71" s="42" t="s">
        <v>114</v>
      </c>
      <c r="B71" s="28" t="s">
        <v>115</v>
      </c>
      <c r="C71" s="39">
        <v>6099.4</v>
      </c>
      <c r="D71" s="11">
        <v>13586.3</v>
      </c>
      <c r="E71" s="56">
        <v>6786.4</v>
      </c>
      <c r="F71" s="36">
        <f t="shared" si="6"/>
        <v>49.9503175993464</v>
      </c>
      <c r="G71" s="44"/>
      <c r="H71" s="1"/>
      <c r="I71" s="1"/>
      <c r="J71" s="1"/>
      <c r="K71" s="1"/>
    </row>
    <row r="72" spans="1:11" s="37" customFormat="1" ht="11.25">
      <c r="A72" s="42" t="s">
        <v>66</v>
      </c>
      <c r="B72" s="28" t="s">
        <v>67</v>
      </c>
      <c r="C72" s="39">
        <v>20.3</v>
      </c>
      <c r="D72" s="11">
        <v>41</v>
      </c>
      <c r="E72" s="11">
        <v>10.5</v>
      </c>
      <c r="F72" s="36">
        <f t="shared" si="6"/>
        <v>25.609756097560975</v>
      </c>
      <c r="G72" s="44">
        <f t="shared" si="5"/>
        <v>51.724137931034484</v>
      </c>
      <c r="H72" s="1"/>
      <c r="I72" s="1"/>
      <c r="J72" s="1"/>
      <c r="K72" s="1"/>
    </row>
    <row r="73" spans="1:11" s="37" customFormat="1" ht="11.25">
      <c r="A73" s="42" t="s">
        <v>68</v>
      </c>
      <c r="B73" s="28" t="s">
        <v>69</v>
      </c>
      <c r="C73" s="39">
        <v>3421.8</v>
      </c>
      <c r="D73" s="11">
        <v>8250.9</v>
      </c>
      <c r="E73" s="11">
        <v>3992.3</v>
      </c>
      <c r="F73" s="36">
        <f t="shared" si="6"/>
        <v>48.38623665297119</v>
      </c>
      <c r="G73" s="44">
        <f t="shared" si="5"/>
        <v>116.67251154363201</v>
      </c>
      <c r="H73" s="1"/>
      <c r="I73" s="1"/>
      <c r="J73" s="1"/>
      <c r="K73" s="1"/>
    </row>
    <row r="74" spans="1:11" s="37" customFormat="1" ht="11.25">
      <c r="A74" s="33" t="s">
        <v>70</v>
      </c>
      <c r="B74" s="23" t="s">
        <v>71</v>
      </c>
      <c r="C74" s="38">
        <f>SUM(C75:C76)</f>
        <v>13117.2</v>
      </c>
      <c r="D74" s="38">
        <f>SUM(D75:D76)</f>
        <v>31514.800000000003</v>
      </c>
      <c r="E74" s="38">
        <f>SUM(E75:E76)</f>
        <v>15399.1</v>
      </c>
      <c r="F74" s="24">
        <f t="shared" si="6"/>
        <v>48.86307385736225</v>
      </c>
      <c r="G74" s="18">
        <f t="shared" si="5"/>
        <v>117.39624310066172</v>
      </c>
      <c r="H74" s="1"/>
      <c r="I74" s="1"/>
      <c r="J74" s="1"/>
      <c r="K74" s="1"/>
    </row>
    <row r="75" spans="1:11" s="37" customFormat="1" ht="11.25">
      <c r="A75" s="42" t="s">
        <v>72</v>
      </c>
      <c r="B75" s="28" t="s">
        <v>73</v>
      </c>
      <c r="C75" s="39">
        <v>10824</v>
      </c>
      <c r="D75" s="11">
        <v>25325.9</v>
      </c>
      <c r="E75" s="11">
        <v>12538.1</v>
      </c>
      <c r="F75" s="36">
        <f t="shared" si="6"/>
        <v>49.50702640380006</v>
      </c>
      <c r="G75" s="44">
        <f t="shared" si="5"/>
        <v>115.83610495195862</v>
      </c>
      <c r="H75" s="1"/>
      <c r="I75" s="1"/>
      <c r="J75" s="1"/>
      <c r="K75" s="1"/>
    </row>
    <row r="76" spans="1:11" s="37" customFormat="1" ht="22.5">
      <c r="A76" s="42" t="s">
        <v>74</v>
      </c>
      <c r="B76" s="28" t="s">
        <v>75</v>
      </c>
      <c r="C76" s="39">
        <v>2293.2</v>
      </c>
      <c r="D76" s="11">
        <v>6188.9</v>
      </c>
      <c r="E76" s="11">
        <v>2861</v>
      </c>
      <c r="F76" s="36">
        <f t="shared" si="6"/>
        <v>46.22792418685066</v>
      </c>
      <c r="G76" s="44">
        <f t="shared" si="5"/>
        <v>124.7601604744462</v>
      </c>
      <c r="H76" s="1"/>
      <c r="I76" s="1"/>
      <c r="J76" s="1"/>
      <c r="K76" s="1"/>
    </row>
    <row r="77" spans="1:11" s="37" customFormat="1" ht="11.25">
      <c r="A77" s="33" t="s">
        <v>76</v>
      </c>
      <c r="B77" s="23" t="s">
        <v>77</v>
      </c>
      <c r="C77" s="38">
        <f>SUM(C78:C80)</f>
        <v>1666.5</v>
      </c>
      <c r="D77" s="38">
        <f>SUM(D78:D80)</f>
        <v>3758</v>
      </c>
      <c r="E77" s="38">
        <f>SUM(E78:E80)</f>
        <v>1358.7</v>
      </c>
      <c r="F77" s="24">
        <f t="shared" si="6"/>
        <v>36.15486961149548</v>
      </c>
      <c r="G77" s="18">
        <f t="shared" si="5"/>
        <v>81.53015301530154</v>
      </c>
      <c r="H77" s="1"/>
      <c r="I77" s="1"/>
      <c r="J77" s="1"/>
      <c r="K77" s="1"/>
    </row>
    <row r="78" spans="1:11" s="37" customFormat="1" ht="11.25">
      <c r="A78" s="34" t="s">
        <v>78</v>
      </c>
      <c r="B78" s="28" t="s">
        <v>79</v>
      </c>
      <c r="C78" s="39">
        <v>253.5</v>
      </c>
      <c r="D78" s="11">
        <v>516</v>
      </c>
      <c r="E78" s="11">
        <v>253.5</v>
      </c>
      <c r="F78" s="36">
        <v>0</v>
      </c>
      <c r="G78" s="44">
        <f t="shared" si="5"/>
        <v>100</v>
      </c>
      <c r="H78" s="1"/>
      <c r="I78" s="1"/>
      <c r="J78" s="1"/>
      <c r="K78" s="1"/>
    </row>
    <row r="79" spans="1:11" s="37" customFormat="1" ht="11.25">
      <c r="A79" s="34" t="s">
        <v>80</v>
      </c>
      <c r="B79" s="28" t="s">
        <v>81</v>
      </c>
      <c r="C79" s="39">
        <v>1185.9</v>
      </c>
      <c r="D79" s="11">
        <v>2476.8</v>
      </c>
      <c r="E79" s="11">
        <v>1011.3</v>
      </c>
      <c r="F79" s="36">
        <f t="shared" si="6"/>
        <v>40.830910852713174</v>
      </c>
      <c r="G79" s="44">
        <f t="shared" si="5"/>
        <v>85.27700480647609</v>
      </c>
      <c r="H79" s="1"/>
      <c r="I79" s="1"/>
      <c r="J79" s="1"/>
      <c r="K79" s="1"/>
    </row>
    <row r="80" spans="1:11" s="37" customFormat="1" ht="11.25">
      <c r="A80" s="42" t="s">
        <v>82</v>
      </c>
      <c r="B80" s="28" t="s">
        <v>83</v>
      </c>
      <c r="C80" s="39">
        <v>227.1</v>
      </c>
      <c r="D80" s="11">
        <v>765.2</v>
      </c>
      <c r="E80" s="11">
        <v>93.9</v>
      </c>
      <c r="F80" s="36">
        <f t="shared" si="6"/>
        <v>12.271301620491375</v>
      </c>
      <c r="G80" s="44">
        <f t="shared" si="5"/>
        <v>41.34742404227213</v>
      </c>
      <c r="H80" s="1"/>
      <c r="I80" s="1"/>
      <c r="J80" s="1"/>
      <c r="K80" s="1"/>
    </row>
    <row r="81" spans="1:11" s="37" customFormat="1" ht="11.25">
      <c r="A81" s="33" t="s">
        <v>84</v>
      </c>
      <c r="B81" s="23" t="s">
        <v>85</v>
      </c>
      <c r="C81" s="38">
        <f>SUM(C82:C83)</f>
        <v>2540.8</v>
      </c>
      <c r="D81" s="45">
        <f>SUM(D82:D83)</f>
        <v>5092.4</v>
      </c>
      <c r="E81" s="45">
        <f>SUM(E82:E83)</f>
        <v>2590.1</v>
      </c>
      <c r="F81" s="24">
        <f t="shared" si="6"/>
        <v>50.862068965517246</v>
      </c>
      <c r="G81" s="18">
        <f t="shared" si="5"/>
        <v>101.9403337531486</v>
      </c>
      <c r="H81" s="1"/>
      <c r="I81" s="1"/>
      <c r="J81" s="1"/>
      <c r="K81" s="1"/>
    </row>
    <row r="82" spans="1:11" s="37" customFormat="1" ht="11.25">
      <c r="A82" s="42" t="s">
        <v>86</v>
      </c>
      <c r="B82" s="28" t="s">
        <v>87</v>
      </c>
      <c r="C82" s="39">
        <v>2540.8</v>
      </c>
      <c r="D82" s="11">
        <v>5092.4</v>
      </c>
      <c r="E82" s="11">
        <v>2590.1</v>
      </c>
      <c r="F82" s="36">
        <f t="shared" si="6"/>
        <v>50.862068965517246</v>
      </c>
      <c r="G82" s="44">
        <f t="shared" si="5"/>
        <v>101.9403337531486</v>
      </c>
      <c r="H82" s="1"/>
      <c r="I82" s="1"/>
      <c r="J82" s="1"/>
      <c r="K82" s="1"/>
    </row>
    <row r="83" spans="1:11" s="37" customFormat="1" ht="11.25">
      <c r="A83" s="42" t="s">
        <v>88</v>
      </c>
      <c r="B83" s="28" t="s">
        <v>89</v>
      </c>
      <c r="C83" s="39">
        <v>0</v>
      </c>
      <c r="D83" s="11">
        <v>0</v>
      </c>
      <c r="E83" s="11">
        <v>0</v>
      </c>
      <c r="F83" s="36" t="e">
        <f t="shared" si="6"/>
        <v>#DIV/0!</v>
      </c>
      <c r="G83" s="44" t="e">
        <f t="shared" si="5"/>
        <v>#DIV/0!</v>
      </c>
      <c r="H83" s="1"/>
      <c r="I83" s="1"/>
      <c r="J83" s="1"/>
      <c r="K83" s="1"/>
    </row>
    <row r="84" spans="1:11" s="37" customFormat="1" ht="11.25">
      <c r="A84" s="33" t="s">
        <v>90</v>
      </c>
      <c r="B84" s="23" t="s">
        <v>91</v>
      </c>
      <c r="C84" s="38">
        <f>C85</f>
        <v>300</v>
      </c>
      <c r="D84" s="38">
        <f>D85</f>
        <v>530</v>
      </c>
      <c r="E84" s="38">
        <f>E85</f>
        <v>300</v>
      </c>
      <c r="F84" s="24">
        <f t="shared" si="6"/>
        <v>56.60377358490566</v>
      </c>
      <c r="G84" s="18">
        <f t="shared" si="5"/>
        <v>100</v>
      </c>
      <c r="H84" s="1"/>
      <c r="I84" s="1"/>
      <c r="J84" s="1"/>
      <c r="K84" s="1"/>
    </row>
    <row r="85" spans="1:11" s="37" customFormat="1" ht="11.25">
      <c r="A85" s="42" t="s">
        <v>92</v>
      </c>
      <c r="B85" s="28" t="s">
        <v>93</v>
      </c>
      <c r="C85" s="39">
        <v>300</v>
      </c>
      <c r="D85" s="11">
        <v>530</v>
      </c>
      <c r="E85" s="11">
        <v>300</v>
      </c>
      <c r="F85" s="36">
        <f t="shared" si="6"/>
        <v>56.60377358490566</v>
      </c>
      <c r="G85" s="44">
        <f t="shared" si="5"/>
        <v>100</v>
      </c>
      <c r="H85" s="1"/>
      <c r="I85" s="1"/>
      <c r="J85" s="1"/>
      <c r="K85" s="1"/>
    </row>
    <row r="86" spans="1:11" s="37" customFormat="1" ht="22.5">
      <c r="A86" s="33" t="s">
        <v>94</v>
      </c>
      <c r="B86" s="23" t="s">
        <v>95</v>
      </c>
      <c r="C86" s="10">
        <f>C87</f>
        <v>0.8</v>
      </c>
      <c r="D86" s="10">
        <f>D87</f>
        <v>7</v>
      </c>
      <c r="E86" s="10">
        <f>E87</f>
        <v>0</v>
      </c>
      <c r="F86" s="24">
        <f>E86/D86*100</f>
        <v>0</v>
      </c>
      <c r="G86" s="18">
        <v>0</v>
      </c>
      <c r="H86" s="1"/>
      <c r="I86" s="1"/>
      <c r="J86" s="1"/>
      <c r="K86" s="1"/>
    </row>
    <row r="87" spans="1:11" s="37" customFormat="1" ht="22.5">
      <c r="A87" s="42" t="s">
        <v>96</v>
      </c>
      <c r="B87" s="28" t="s">
        <v>97</v>
      </c>
      <c r="C87" s="38">
        <v>0.8</v>
      </c>
      <c r="D87" s="11">
        <v>7</v>
      </c>
      <c r="E87" s="11">
        <v>0</v>
      </c>
      <c r="F87" s="36">
        <f t="shared" si="6"/>
        <v>0</v>
      </c>
      <c r="G87" s="44">
        <v>0</v>
      </c>
      <c r="H87" s="1"/>
      <c r="I87" s="1"/>
      <c r="J87" s="1"/>
      <c r="K87" s="1"/>
    </row>
    <row r="88" spans="1:7" ht="22.5">
      <c r="A88" s="33" t="s">
        <v>41</v>
      </c>
      <c r="B88" s="23" t="s">
        <v>29</v>
      </c>
      <c r="C88" s="38">
        <f>SUM(C89:C90)</f>
        <v>252</v>
      </c>
      <c r="D88" s="38">
        <f>SUM(D89:D90)</f>
        <v>797.8</v>
      </c>
      <c r="E88" s="38">
        <f>SUM(E89:E90)</f>
        <v>399.3</v>
      </c>
      <c r="F88" s="24">
        <f t="shared" si="6"/>
        <v>50.050137879167714</v>
      </c>
      <c r="G88" s="18">
        <f t="shared" si="5"/>
        <v>158.45238095238096</v>
      </c>
    </row>
    <row r="89" spans="1:7" ht="11.25">
      <c r="A89" s="34" t="s">
        <v>98</v>
      </c>
      <c r="B89" s="35" t="s">
        <v>99</v>
      </c>
      <c r="C89" s="39">
        <v>252</v>
      </c>
      <c r="D89" s="11">
        <v>797.8</v>
      </c>
      <c r="E89" s="11">
        <v>399.3</v>
      </c>
      <c r="F89" s="36">
        <f t="shared" si="6"/>
        <v>50.050137879167714</v>
      </c>
      <c r="G89" s="44">
        <f t="shared" si="5"/>
        <v>158.45238095238096</v>
      </c>
    </row>
    <row r="90" spans="1:11" s="37" customFormat="1" ht="22.5">
      <c r="A90" s="34" t="s">
        <v>46</v>
      </c>
      <c r="B90" s="28" t="s">
        <v>100</v>
      </c>
      <c r="C90" s="39">
        <v>0</v>
      </c>
      <c r="D90" s="11">
        <v>0</v>
      </c>
      <c r="E90" s="11">
        <v>0</v>
      </c>
      <c r="F90" s="36" t="e">
        <f t="shared" si="6"/>
        <v>#DIV/0!</v>
      </c>
      <c r="G90" s="44" t="e">
        <f t="shared" si="5"/>
        <v>#DIV/0!</v>
      </c>
      <c r="H90" s="1"/>
      <c r="I90" s="1"/>
      <c r="J90" s="1"/>
      <c r="K90" s="1"/>
    </row>
    <row r="91" spans="1:7" ht="11.25">
      <c r="A91" s="16"/>
      <c r="B91" s="23" t="s">
        <v>28</v>
      </c>
      <c r="C91" s="43">
        <f>C52+C59+C61+C66+C68+C74+C77+C81+C84+C86+C88</f>
        <v>117124.09999999999</v>
      </c>
      <c r="D91" s="43">
        <f>D52+D59+D61+D66+D68+D74+D77+D81+D84+D86+D88</f>
        <v>265404.1</v>
      </c>
      <c r="E91" s="43">
        <f>E52+E59+E61+E66+E68+E74+E77+E81+E84+E86+E88</f>
        <v>121427.6</v>
      </c>
      <c r="F91" s="24">
        <f t="shared" si="6"/>
        <v>45.75196841344953</v>
      </c>
      <c r="G91" s="18">
        <f t="shared" si="5"/>
        <v>103.67430784953737</v>
      </c>
    </row>
    <row r="92" spans="1:7" ht="22.5">
      <c r="A92" s="16"/>
      <c r="B92" s="23" t="s">
        <v>21</v>
      </c>
      <c r="C92" s="40">
        <f>C50-C91</f>
        <v>-4232.099999999977</v>
      </c>
      <c r="D92" s="10">
        <f>D50-D91</f>
        <v>-8518.699999999983</v>
      </c>
      <c r="E92" s="10">
        <f>E50-E91</f>
        <v>-2396.300000000003</v>
      </c>
      <c r="F92" s="24">
        <f t="shared" si="6"/>
        <v>28.12987897214373</v>
      </c>
      <c r="G92" s="18">
        <f t="shared" si="5"/>
        <v>56.62200798657915</v>
      </c>
    </row>
    <row r="93" spans="1:7" ht="11.25">
      <c r="A93" s="16"/>
      <c r="B93" s="72" t="s">
        <v>30</v>
      </c>
      <c r="C93" s="72"/>
      <c r="D93" s="72"/>
      <c r="E93" s="72"/>
      <c r="F93" s="72"/>
      <c r="G93" s="14"/>
    </row>
    <row r="94" spans="1:7" ht="11.25">
      <c r="A94" s="16"/>
      <c r="B94" s="47" t="s">
        <v>118</v>
      </c>
      <c r="C94" s="46">
        <v>4232.1</v>
      </c>
      <c r="D94" s="48">
        <v>8518.7</v>
      </c>
      <c r="E94" s="48">
        <v>2396.3</v>
      </c>
      <c r="F94" s="46"/>
      <c r="G94" s="46"/>
    </row>
    <row r="95" spans="1:11" s="4" customFormat="1" ht="22.5">
      <c r="A95" s="27"/>
      <c r="B95" s="25" t="s">
        <v>22</v>
      </c>
      <c r="C95" s="25"/>
      <c r="D95" s="12"/>
      <c r="E95" s="12"/>
      <c r="F95" s="26"/>
      <c r="G95" s="26"/>
      <c r="H95" s="1"/>
      <c r="I95" s="1"/>
      <c r="J95" s="1"/>
      <c r="K95" s="1"/>
    </row>
    <row r="96" spans="1:11" s="4" customFormat="1" ht="22.5">
      <c r="A96" s="27"/>
      <c r="B96" s="28" t="s">
        <v>23</v>
      </c>
      <c r="C96" s="25">
        <v>2000</v>
      </c>
      <c r="D96" s="12">
        <v>0</v>
      </c>
      <c r="E96" s="12">
        <v>0</v>
      </c>
      <c r="F96" s="26"/>
      <c r="G96" s="26"/>
      <c r="H96" s="1"/>
      <c r="I96" s="1"/>
      <c r="J96" s="1"/>
      <c r="K96" s="1"/>
    </row>
    <row r="97" spans="1:11" s="4" customFormat="1" ht="22.5">
      <c r="A97" s="27"/>
      <c r="B97" s="25" t="s">
        <v>2</v>
      </c>
      <c r="C97" s="25"/>
      <c r="D97" s="12"/>
      <c r="E97" s="12"/>
      <c r="F97" s="26"/>
      <c r="G97" s="26"/>
      <c r="H97" s="1"/>
      <c r="I97" s="1"/>
      <c r="J97" s="1"/>
      <c r="K97" s="1"/>
    </row>
    <row r="98" spans="1:11" s="4" customFormat="1" ht="22.5">
      <c r="A98" s="27"/>
      <c r="B98" s="25" t="s">
        <v>3</v>
      </c>
      <c r="C98" s="12">
        <v>2232.1</v>
      </c>
      <c r="D98" s="4">
        <v>8518.7</v>
      </c>
      <c r="E98" s="12">
        <v>2396.3</v>
      </c>
      <c r="F98" s="26"/>
      <c r="G98" s="26"/>
      <c r="H98" s="1"/>
      <c r="I98" s="1"/>
      <c r="J98" s="1"/>
      <c r="K98" s="1"/>
    </row>
    <row r="99" spans="1:7" ht="11.25">
      <c r="A99" s="16"/>
      <c r="B99" s="23" t="s">
        <v>28</v>
      </c>
      <c r="C99" s="10">
        <f>SUM(C95:C98)</f>
        <v>4232.1</v>
      </c>
      <c r="D99" s="10">
        <f>SUM(D95:D98)</f>
        <v>8518.7</v>
      </c>
      <c r="E99" s="10">
        <f>SUM(E95:E98)</f>
        <v>2396.3</v>
      </c>
      <c r="F99" s="24"/>
      <c r="G99" s="24"/>
    </row>
    <row r="100" spans="1:7" ht="45" customHeight="1">
      <c r="A100" s="69" t="s">
        <v>160</v>
      </c>
      <c r="B100" s="70"/>
      <c r="C100" s="70"/>
      <c r="D100" s="70"/>
      <c r="E100" s="70"/>
      <c r="F100" s="70"/>
      <c r="G100" s="70"/>
    </row>
  </sheetData>
  <sheetProtection/>
  <mergeCells count="19">
    <mergeCell ref="A100:G100"/>
    <mergeCell ref="C4:E4"/>
    <mergeCell ref="C5:E5"/>
    <mergeCell ref="C6:E6"/>
    <mergeCell ref="F6:G6"/>
    <mergeCell ref="F5:G5"/>
    <mergeCell ref="F4:G4"/>
    <mergeCell ref="B13:F13"/>
    <mergeCell ref="B51:F51"/>
    <mergeCell ref="B93:F93"/>
    <mergeCell ref="A7:G10"/>
    <mergeCell ref="A1:G1"/>
    <mergeCell ref="A3:B3"/>
    <mergeCell ref="C3:E3"/>
    <mergeCell ref="F3:G3"/>
    <mergeCell ref="A4:B4"/>
    <mergeCell ref="A5:B5"/>
    <mergeCell ref="A6:B6"/>
    <mergeCell ref="A2:G2"/>
  </mergeCells>
  <printOptions horizontalCentered="1"/>
  <pageMargins left="0.5905511811023623" right="0.3937007874015748" top="0.5511811023622047" bottom="0.5905511811023623" header="0.5905511811023623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2020-04-09T07:16:57Z</cp:lastPrinted>
  <dcterms:created xsi:type="dcterms:W3CDTF">2009-04-17T07:03:32Z</dcterms:created>
  <dcterms:modified xsi:type="dcterms:W3CDTF">2020-07-14T05:02:42Z</dcterms:modified>
  <cp:category/>
  <cp:version/>
  <cp:contentType/>
  <cp:contentStatus/>
</cp:coreProperties>
</file>